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ИНФОРМАЦИЯ для сайта АХМР\2016\03. Март\"/>
    </mc:Choice>
  </mc:AlternateContent>
  <bookViews>
    <workbookView xWindow="0" yWindow="0" windowWidth="22932" windowHeight="8796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G21" i="1" l="1"/>
  <c r="G22" i="1"/>
  <c r="G23" i="1"/>
  <c r="G24" i="1"/>
  <c r="G25" i="1"/>
  <c r="G27" i="1"/>
  <c r="G28" i="1"/>
  <c r="G29" i="1"/>
  <c r="G31" i="1"/>
  <c r="G33" i="1"/>
  <c r="G34" i="1"/>
  <c r="G35" i="1"/>
  <c r="G36" i="1"/>
  <c r="G38" i="1"/>
  <c r="G39" i="1"/>
  <c r="G41" i="1"/>
  <c r="G43" i="1"/>
  <c r="G44" i="1"/>
  <c r="G46" i="1"/>
  <c r="G48" i="1"/>
  <c r="G50" i="1"/>
  <c r="G52" i="1"/>
  <c r="G20" i="1"/>
  <c r="G18" i="1"/>
  <c r="G17" i="1"/>
  <c r="G16" i="1"/>
  <c r="G14" i="1"/>
  <c r="G6" i="1"/>
  <c r="G7" i="1"/>
  <c r="G8" i="1"/>
  <c r="G9" i="1"/>
  <c r="G11" i="1"/>
  <c r="G12" i="1"/>
  <c r="G5" i="1"/>
  <c r="D51" i="1"/>
  <c r="D49" i="1"/>
  <c r="D47" i="1"/>
  <c r="D45" i="1"/>
  <c r="D40" i="1"/>
  <c r="D37" i="1"/>
  <c r="D32" i="1"/>
  <c r="D30" i="1"/>
  <c r="D26" i="1"/>
  <c r="D19" i="1"/>
  <c r="D15" i="1"/>
  <c r="D13" i="1"/>
  <c r="D4" i="1"/>
  <c r="D53" i="1" l="1"/>
  <c r="F52" i="1"/>
  <c r="E51" i="1"/>
  <c r="G51" i="1" s="1"/>
  <c r="C51" i="1"/>
  <c r="F50" i="1"/>
  <c r="E49" i="1"/>
  <c r="G49" i="1" s="1"/>
  <c r="C49" i="1"/>
  <c r="F48" i="1"/>
  <c r="E47" i="1"/>
  <c r="C47" i="1"/>
  <c r="F46" i="1"/>
  <c r="E45" i="1"/>
  <c r="G45" i="1" s="1"/>
  <c r="C45" i="1"/>
  <c r="F44" i="1"/>
  <c r="F43" i="1"/>
  <c r="F42" i="1"/>
  <c r="F41" i="1"/>
  <c r="E40" i="1"/>
  <c r="G40" i="1" s="1"/>
  <c r="C40" i="1"/>
  <c r="F39" i="1"/>
  <c r="F38" i="1"/>
  <c r="E37" i="1"/>
  <c r="G37" i="1" s="1"/>
  <c r="C37" i="1"/>
  <c r="F36" i="1"/>
  <c r="F35" i="1"/>
  <c r="F34" i="1"/>
  <c r="F33" i="1"/>
  <c r="E32" i="1"/>
  <c r="G32" i="1" s="1"/>
  <c r="C32" i="1"/>
  <c r="F31" i="1"/>
  <c r="E30" i="1"/>
  <c r="G30" i="1" s="1"/>
  <c r="C30" i="1"/>
  <c r="F29" i="1"/>
  <c r="F28" i="1"/>
  <c r="F27" i="1"/>
  <c r="E26" i="1"/>
  <c r="G26" i="1" s="1"/>
  <c r="C26" i="1"/>
  <c r="F25" i="1"/>
  <c r="F24" i="1"/>
  <c r="F23" i="1"/>
  <c r="F22" i="1"/>
  <c r="F21" i="1"/>
  <c r="F20" i="1"/>
  <c r="E19" i="1"/>
  <c r="G19" i="1" s="1"/>
  <c r="C19" i="1"/>
  <c r="F18" i="1"/>
  <c r="F17" i="1"/>
  <c r="F16" i="1"/>
  <c r="E15" i="1"/>
  <c r="G15" i="1" s="1"/>
  <c r="C15" i="1"/>
  <c r="F14" i="1"/>
  <c r="E13" i="1"/>
  <c r="C13" i="1"/>
  <c r="F12" i="1"/>
  <c r="F11" i="1"/>
  <c r="F9" i="1"/>
  <c r="F8" i="1"/>
  <c r="F7" i="1"/>
  <c r="F6" i="1"/>
  <c r="F5" i="1"/>
  <c r="E4" i="1"/>
  <c r="C4" i="1"/>
  <c r="C53" i="1" l="1"/>
  <c r="F47" i="1"/>
  <c r="G47" i="1"/>
  <c r="F45" i="1"/>
  <c r="G4" i="1"/>
  <c r="E53" i="1"/>
  <c r="F32" i="1"/>
  <c r="F30" i="1"/>
  <c r="F15" i="1"/>
  <c r="F4" i="1"/>
  <c r="F13" i="1"/>
  <c r="F19" i="1"/>
  <c r="F26" i="1"/>
  <c r="F37" i="1"/>
  <c r="F40" i="1"/>
  <c r="F51" i="1"/>
  <c r="F49" i="1"/>
  <c r="G53" i="1" l="1"/>
  <c r="F53" i="1"/>
</calcChain>
</file>

<file path=xl/sharedStrings.xml><?xml version="1.0" encoding="utf-8"?>
<sst xmlns="http://schemas.openxmlformats.org/spreadsheetml/2006/main" count="107" uniqueCount="107">
  <si>
    <t>Наименовании КФСР</t>
  </si>
  <si>
    <t>Исполнено за отчетный период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</si>
  <si>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</si>
  <si>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</si>
  <si>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</si>
  <si>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</si>
  <si>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</si>
  <si>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</si>
  <si>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</si>
  <si>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</si>
  <si>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</si>
  <si>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</si>
  <si>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</si>
  <si>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</si>
  <si>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</si>
  <si>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</si>
  <si>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</si>
  <si>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 xml:space="preserve">Другие общегосударственные вопросы 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</si>
  <si>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</si>
  <si>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</si>
  <si>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</si>
  <si>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</si>
  <si>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</si>
  <si>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</si>
  <si>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</si>
  <si>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</si>
  <si>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</si>
  <si>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</si>
  <si>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</si>
  <si>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Профилактика правонарушений</t>
  </si>
  <si>
    <t>0400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</si>
  <si>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</si>
  <si>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</si>
  <si>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</si>
  <si>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</si>
  <si>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</si>
  <si>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</si>
  <si>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</si>
  <si>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</si>
  <si>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</t>
  </si>
  <si>
    <t>0410</t>
  </si>
  <si>
    <t>Связь и информатика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</si>
  <si>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</si>
  <si>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</si>
  <si>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</si>
  <si>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</si>
  <si>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</si>
  <si>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</si>
  <si>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</si>
  <si>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</si>
  <si>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</si>
  <si>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</si>
  <si>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0600</t>
  </si>
  <si>
    <t>Охрана окружающей среды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</si>
  <si>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</si>
  <si>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</si>
  <si>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</si>
  <si>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</si>
  <si>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</si>
  <si>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</si>
  <si>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</si>
  <si>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</si>
  <si>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</si>
  <si>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</si>
  <si>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</si>
  <si>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</si>
  <si>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</si>
  <si>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 и кинематография</t>
  </si>
  <si>
    <t>0801</t>
  </si>
  <si>
    <t>Культура</t>
  </si>
  <si>
    <t>0804</t>
  </si>
  <si>
    <t xml:space="preserve">Другие вопросы в области культуры и кинематографии 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</si>
  <si>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</si>
  <si>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</si>
  <si>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</si>
  <si>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</si>
  <si>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</si>
  <si>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</si>
  <si>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</si>
  <si>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</si>
  <si>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</si>
  <si>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</si>
  <si>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</si>
  <si>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</si>
  <si>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</si>
  <si>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 xml:space="preserve">Массовый спорт 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</si>
  <si>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</si>
  <si>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</si>
  <si>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</si>
  <si>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</si>
  <si>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</si>
  <si>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</si>
  <si>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</si>
  <si>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внутреннего муниципального долга</t>
  </si>
  <si>
    <t>1400</t>
  </si>
  <si>
    <t>Межбюджетные трансферты бюджетам субъектов Росиийской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</si>
  <si>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</si>
  <si>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РФ муниципальных образований</t>
  </si>
  <si>
    <t>ВСЕГО РАСХОДОВ:</t>
  </si>
  <si>
    <t>Уточненный план на 2016 год</t>
  </si>
  <si>
    <t>% исполнения от годового плана на 2016 год</t>
  </si>
  <si>
    <t>Уточненный план 1 квартала 2016  года</t>
  </si>
  <si>
    <t>РЗ,ПР</t>
  </si>
  <si>
    <t>0107</t>
  </si>
  <si>
    <t>Обеспечение проведения выборов и референдумов</t>
  </si>
  <si>
    <t>Анализ исполнения расходной части бюджета на 01.03.2016 г.</t>
  </si>
  <si>
    <t>% исполнения от плана 1 квартала  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</si>
</sst>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7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3" fontId="3" fillId="2" borderId="1" xfId="1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164" fontId="5" fillId="0" borderId="1" xfId="2" applyNumberFormat="1" applyFont="1" applyFill="1" applyBorder="1" applyAlignment="1">
      <alignment horizontal="center" vertical="center"/>
    </xf>
    <xf numFmtId="0" fontId="5" fillId="0" borderId="1" xfId="3" applyFont="1" applyBorder="1" applyAlignment="1">
      <alignment vertical="center" wrapText="1"/>
    </xf>
    <xf numFmtId="164" fontId="5" fillId="0" borderId="1" xfId="4" applyNumberFormat="1" applyFont="1" applyFill="1" applyBorder="1" applyAlignment="1">
      <alignment horizontal="center" vertical="center"/>
    </xf>
    <xf numFmtId="0" fontId="5" fillId="0" borderId="1" xfId="5" applyFont="1" applyBorder="1" applyAlignment="1">
      <alignment vertical="center" wrapText="1"/>
    </xf>
    <xf numFmtId="164" fontId="5" fillId="0" borderId="1" xfId="6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5" fillId="0" borderId="1" xfId="7" applyFont="1" applyBorder="1" applyAlignment="1">
      <alignment vertical="center" wrapText="1"/>
    </xf>
    <xf numFmtId="164" fontId="5" fillId="0" borderId="1" xfId="8" applyNumberFormat="1" applyFont="1" applyFill="1" applyBorder="1" applyAlignment="1">
      <alignment horizontal="center" vertical="center"/>
    </xf>
    <xf numFmtId="0" fontId="3" fillId="2" borderId="1" xfId="9" applyFont="1" applyFill="1" applyBorder="1" applyAlignment="1">
      <alignment vertical="center" wrapText="1"/>
    </xf>
    <xf numFmtId="49" fontId="5" fillId="0" borderId="1" xfId="10" applyNumberFormat="1" applyFont="1" applyBorder="1" applyAlignment="1">
      <alignment horizontal="center" wrapText="1"/>
    </xf>
    <xf numFmtId="0" fontId="5" fillId="0" borderId="1" xfId="11" applyFont="1" applyBorder="1" applyAlignment="1">
      <alignment vertical="center" wrapText="1"/>
    </xf>
    <xf numFmtId="164" fontId="5" fillId="0" borderId="1" xfId="12" applyNumberFormat="1" applyFont="1" applyFill="1" applyBorder="1" applyAlignment="1">
      <alignment horizontal="center" vertical="center"/>
    </xf>
    <xf numFmtId="0" fontId="5" fillId="0" borderId="1" xfId="13" applyFont="1" applyBorder="1" applyAlignment="1">
      <alignment vertical="center" wrapText="1"/>
    </xf>
    <xf numFmtId="164" fontId="5" fillId="0" borderId="1" xfId="14" applyNumberFormat="1" applyFont="1" applyFill="1" applyBorder="1" applyAlignment="1">
      <alignment horizontal="center" vertical="center"/>
    </xf>
    <xf numFmtId="0" fontId="5" fillId="0" borderId="1" xfId="15" applyFont="1" applyBorder="1" applyAlignment="1">
      <alignment vertical="center" wrapText="1"/>
    </xf>
    <xf numFmtId="164" fontId="5" fillId="0" borderId="1" xfId="16" applyNumberFormat="1" applyFont="1" applyFill="1" applyBorder="1" applyAlignment="1">
      <alignment horizontal="center" vertical="center"/>
    </xf>
    <xf numFmtId="49" fontId="3" fillId="2" borderId="1" xfId="10" applyNumberFormat="1" applyFont="1" applyFill="1" applyBorder="1" applyAlignment="1">
      <alignment horizontal="center" wrapText="1"/>
    </xf>
    <xf numFmtId="0" fontId="5" fillId="4" borderId="1" xfId="17" applyFont="1" applyFill="1" applyBorder="1" applyAlignment="1">
      <alignment vertical="center" wrapText="1"/>
    </xf>
    <xf numFmtId="164" fontId="5" fillId="0" borderId="1" xfId="18" applyNumberFormat="1" applyFont="1" applyFill="1" applyBorder="1" applyAlignment="1">
      <alignment horizontal="center" vertical="center"/>
    </xf>
    <xf numFmtId="0" fontId="5" fillId="0" borderId="1" xfId="17" applyFont="1" applyBorder="1" applyAlignment="1">
      <alignment vertical="center" wrapText="1"/>
    </xf>
    <xf numFmtId="0" fontId="5" fillId="0" borderId="1" xfId="17" applyFont="1" applyBorder="1" applyAlignment="1">
      <alignment horizontal="left" vertical="center" wrapText="1"/>
    </xf>
    <xf numFmtId="0" fontId="5" fillId="0" borderId="1" xfId="19" applyFont="1" applyBorder="1" applyAlignment="1">
      <alignment horizontal="left" vertical="center" wrapText="1"/>
    </xf>
    <xf numFmtId="164" fontId="5" fillId="0" borderId="1" xfId="20" applyNumberFormat="1" applyFont="1" applyFill="1" applyBorder="1" applyAlignment="1">
      <alignment horizontal="center" vertical="center"/>
    </xf>
    <xf numFmtId="0" fontId="5" fillId="0" borderId="1" xfId="21" applyFont="1" applyBorder="1" applyAlignment="1">
      <alignment horizontal="left" vertical="center" wrapText="1"/>
    </xf>
    <xf numFmtId="164" fontId="5" fillId="0" borderId="1" xfId="22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3" fillId="3" borderId="1" xfId="23" applyFont="1" applyFill="1" applyBorder="1" applyAlignment="1">
      <alignment horizontal="left" vertical="center" wrapText="1"/>
    </xf>
    <xf numFmtId="164" fontId="3" fillId="3" borderId="1" xfId="24" applyNumberFormat="1" applyFont="1" applyFill="1" applyBorder="1" applyAlignment="1">
      <alignment horizontal="center" vertical="center"/>
    </xf>
    <xf numFmtId="3" fontId="5" fillId="3" borderId="1" xfId="1" applyNumberFormat="1" applyFont="1" applyFill="1" applyBorder="1" applyAlignment="1">
      <alignment horizontal="center" vertical="center"/>
    </xf>
    <xf numFmtId="0" fontId="5" fillId="0" borderId="1" xfId="23" applyFont="1" applyBorder="1" applyAlignment="1">
      <alignment horizontal="left" vertical="center" wrapText="1"/>
    </xf>
    <xf numFmtId="164" fontId="5" fillId="0" borderId="1" xfId="24" applyNumberFormat="1" applyFont="1" applyFill="1" applyBorder="1" applyAlignment="1">
      <alignment horizontal="center" vertical="center"/>
    </xf>
    <xf numFmtId="0" fontId="5" fillId="0" borderId="1" xfId="25" applyFont="1" applyBorder="1" applyAlignment="1">
      <alignment vertical="center" wrapText="1"/>
    </xf>
    <xf numFmtId="164" fontId="5" fillId="0" borderId="1" xfId="26" applyNumberFormat="1" applyFont="1" applyFill="1" applyBorder="1" applyAlignment="1">
      <alignment horizontal="center" vertical="center"/>
    </xf>
    <xf numFmtId="0" fontId="5" fillId="0" borderId="1" xfId="27" applyFont="1" applyBorder="1" applyAlignment="1">
      <alignment vertical="center" wrapText="1"/>
    </xf>
    <xf numFmtId="164" fontId="5" fillId="0" borderId="1" xfId="28" applyNumberFormat="1" applyFont="1" applyFill="1" applyBorder="1" applyAlignment="1">
      <alignment horizontal="center" vertical="center"/>
    </xf>
    <xf numFmtId="0" fontId="5" fillId="0" borderId="1" xfId="29" applyFont="1" applyBorder="1" applyAlignment="1">
      <alignment vertical="center" wrapText="1"/>
    </xf>
    <xf numFmtId="164" fontId="5" fillId="0" borderId="1" xfId="30" applyNumberFormat="1" applyFont="1" applyFill="1" applyBorder="1" applyAlignment="1">
      <alignment horizontal="center" vertical="center"/>
    </xf>
    <xf numFmtId="0" fontId="5" fillId="0" borderId="1" xfId="39" applyFont="1" applyBorder="1" applyAlignment="1">
      <alignment vertical="center" wrapText="1"/>
    </xf>
    <xf numFmtId="164" fontId="5" fillId="0" borderId="1" xfId="40" applyNumberFormat="1" applyFont="1" applyFill="1" applyBorder="1" applyAlignment="1">
      <alignment horizontal="center" vertical="center"/>
    </xf>
    <xf numFmtId="0" fontId="5" fillId="0" borderId="1" xfId="41" applyFont="1" applyBorder="1" applyAlignment="1">
      <alignment vertical="center" wrapText="1"/>
    </xf>
    <xf numFmtId="164" fontId="5" fillId="0" borderId="1" xfId="42" applyNumberFormat="1" applyFont="1" applyFill="1" applyBorder="1" applyAlignment="1">
      <alignment horizontal="center" vertical="center"/>
    </xf>
    <xf numFmtId="164" fontId="5" fillId="4" borderId="1" xfId="44" applyNumberFormat="1" applyFont="1" applyFill="1" applyBorder="1" applyAlignment="1">
      <alignment horizontal="center" vertical="center"/>
    </xf>
    <xf numFmtId="0" fontId="5" fillId="0" borderId="1" xfId="43" applyFont="1" applyBorder="1" applyAlignment="1">
      <alignment vertical="center" wrapText="1"/>
    </xf>
    <xf numFmtId="0" fontId="5" fillId="0" borderId="1" xfId="45" applyFont="1" applyBorder="1" applyAlignment="1">
      <alignment vertical="center" wrapText="1"/>
    </xf>
    <xf numFmtId="164" fontId="5" fillId="0" borderId="1" xfId="46" applyNumberFormat="1" applyFont="1" applyFill="1" applyBorder="1" applyAlignment="1">
      <alignment horizontal="center" vertical="center"/>
    </xf>
    <xf numFmtId="0" fontId="5" fillId="0" borderId="1" xfId="47" applyFont="1" applyBorder="1" applyAlignment="1">
      <alignment vertical="center" wrapText="1"/>
    </xf>
    <xf numFmtId="164" fontId="5" fillId="0" borderId="1" xfId="48" applyNumberFormat="1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wrapText="1"/>
    </xf>
    <xf numFmtId="1" fontId="4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" fontId="4" fillId="0" borderId="1" xfId="0" applyNumberFormat="1" applyFont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50">
    <cellStyle name="Обычный" xfId="0" builtinId="0"/>
    <cellStyle name="Обычный 10" xfId="4"/>
    <cellStyle name="Обычный 11" xfId="6"/>
    <cellStyle name="Обычный 12" xfId="7"/>
    <cellStyle name="Обычный 13" xfId="8"/>
    <cellStyle name="Обычный 14" xfId="9"/>
    <cellStyle name="Обычный 15" xfId="10"/>
    <cellStyle name="Обычный 16" xfId="11"/>
    <cellStyle name="Обычный 17" xfId="13"/>
    <cellStyle name="Обычный 18" xfId="15"/>
    <cellStyle name="Обычный 19" xfId="12"/>
    <cellStyle name="Обычный 20" xfId="14"/>
    <cellStyle name="Обычный 21" xfId="16"/>
    <cellStyle name="Обычный 22" xfId="17"/>
    <cellStyle name="Обычный 23" xfId="19"/>
    <cellStyle name="Обычный 24" xfId="18"/>
    <cellStyle name="Обычный 25" xfId="20"/>
    <cellStyle name="Обычный 26" xfId="21"/>
    <cellStyle name="Обычный 27" xfId="23"/>
    <cellStyle name="Обычный 28" xfId="22"/>
    <cellStyle name="Обычный 29" xfId="24"/>
    <cellStyle name="Обычный 3" xfId="3"/>
    <cellStyle name="Обычный 30" xfId="25"/>
    <cellStyle name="Обычный 31" xfId="26"/>
    <cellStyle name="Обычный 32" xfId="27"/>
    <cellStyle name="Обычный 33" xfId="29"/>
    <cellStyle name="Обычный 34" xfId="28"/>
    <cellStyle name="Обычный 35" xfId="30"/>
    <cellStyle name="Обычный 36" xfId="31"/>
    <cellStyle name="Обычный 37" xfId="33"/>
    <cellStyle name="Обычный 38" xfId="35"/>
    <cellStyle name="Обычный 4" xfId="5"/>
    <cellStyle name="Обычный 40" xfId="37"/>
    <cellStyle name="Обычный 41" xfId="32"/>
    <cellStyle name="Обычный 42" xfId="34"/>
    <cellStyle name="Обычный 43" xfId="36"/>
    <cellStyle name="Обычный 44" xfId="38"/>
    <cellStyle name="Обычный 45" xfId="39"/>
    <cellStyle name="Обычный 46" xfId="41"/>
    <cellStyle name="Обычный 47" xfId="42"/>
    <cellStyle name="Обычный 48" xfId="40"/>
    <cellStyle name="Обычный 49" xfId="43"/>
    <cellStyle name="Обычный 50" xfId="44"/>
    <cellStyle name="Обычный 51" xfId="45"/>
    <cellStyle name="Обычный 52" xfId="46"/>
    <cellStyle name="Обычный 53" xfId="47"/>
    <cellStyle name="Обычный 54" xfId="48"/>
    <cellStyle name="Обычный 55" xfId="49"/>
    <cellStyle name="Обычный 6" xfId="1"/>
    <cellStyle name="Обычный 9" xfId="2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tabSelected="1" topLeftCell="A37" zoomScale="80" zoomScaleNormal="80" workbookViewId="0">
      <selection activeCell="G6" sqref="G6"/>
    </sheetView>
  </sheetViews>
  <sheetFormatPr defaultRowHeight="14.4" x14ac:dyDescent="0.3"/>
  <cols>
    <col min="1" max="1" width="13.88671875" customWidth="1"/>
    <col min="2" max="2" width="54.44140625" customWidth="1"/>
    <col min="3" max="4" width="22.33203125" customWidth="1"/>
    <col min="5" max="5" width="22.5546875" customWidth="1"/>
    <col min="6" max="6" width="25.109375" customWidth="1"/>
    <col min="7" max="7" width="27.5546875" style="62" customWidth="1"/>
  </cols>
  <sheetData>
    <row r="1" spans="1:7" x14ac:dyDescent="0.3">
      <c r="B1" s="65" t="s">
        <v>105</v>
      </c>
      <c r="C1" s="65"/>
      <c r="D1" s="65"/>
      <c r="E1" s="65"/>
      <c r="F1" s="65"/>
      <c r="G1" s="65"/>
    </row>
    <row r="2" spans="1:7" x14ac:dyDescent="0.3">
      <c r="B2" s="66"/>
      <c r="C2" s="66"/>
      <c r="D2" s="66"/>
      <c r="E2" s="66"/>
      <c r="F2" s="66"/>
      <c r="G2" s="66"/>
    </row>
    <row r="3" spans="1:7" ht="52.2" x14ac:dyDescent="0.3">
      <c r="A3" s="1" t="s">
        <v>102</v>
      </c>
      <c r="B3" s="2" t="s">
        <v>0</v>
      </c>
      <c r="C3" s="2" t="s">
        <v>99</v>
      </c>
      <c r="D3" s="2" t="s">
        <v>101</v>
      </c>
      <c r="E3" s="2" t="s">
        <v>1</v>
      </c>
      <c r="F3" s="2" t="s">
        <v>100</v>
      </c>
      <c r="G3" s="2" t="s">
        <v>106</v>
      </c>
    </row>
    <row r="4" spans="1:7" ht="17.399999999999999" x14ac:dyDescent="0.3">
      <c r="A4" s="3" t="s">
        <v>2</v>
      </c>
      <c r="B4" s="4" t="s">
        <v>3</v>
      </c>
      <c r="C4" s="5">
        <f>SUM(C5:C12)</f>
        <v>280035.59999999998</v>
      </c>
      <c r="D4" s="5">
        <f>SUM(D5:D12)</f>
        <v>106962</v>
      </c>
      <c r="E4" s="5">
        <f>SUM(E5:E12)</f>
        <v>57704.299999999996</v>
      </c>
      <c r="F4" s="6">
        <f>E4/C4*100</f>
        <v>20.606058658256305</v>
      </c>
      <c r="G4" s="64">
        <f>SUM(E4/D4*100)</f>
        <v>53.948411585422861</v>
      </c>
    </row>
    <row r="5" spans="1:7" ht="56.4" customHeight="1" x14ac:dyDescent="0.3">
      <c r="A5" s="7" t="s">
        <v>4</v>
      </c>
      <c r="B5" s="8" t="s">
        <v>5</v>
      </c>
      <c r="C5" s="9">
        <v>11209.2</v>
      </c>
      <c r="D5" s="9">
        <v>5791.4</v>
      </c>
      <c r="E5" s="9">
        <v>2571.5</v>
      </c>
      <c r="F5" s="10">
        <f>E5/C5*100</f>
        <v>22.940977054562321</v>
      </c>
      <c r="G5" s="63">
        <f>SUM(E5/D5*100)</f>
        <v>44.402044410677902</v>
      </c>
    </row>
    <row r="6" spans="1:7" ht="72" x14ac:dyDescent="0.3">
      <c r="A6" s="7" t="s">
        <v>6</v>
      </c>
      <c r="B6" s="8" t="s">
        <v>7</v>
      </c>
      <c r="C6" s="11">
        <v>12760.8</v>
      </c>
      <c r="D6" s="11">
        <v>6547</v>
      </c>
      <c r="E6" s="11">
        <v>3577.8</v>
      </c>
      <c r="F6" s="10">
        <f>E6/C6*100</f>
        <v>28.037427120556707</v>
      </c>
      <c r="G6" s="63">
        <f t="shared" ref="G6:G12" si="0">SUM(E6/D6*100)</f>
        <v>54.647930349778527</v>
      </c>
    </row>
    <row r="7" spans="1:7" ht="72" x14ac:dyDescent="0.3">
      <c r="A7" s="7" t="s">
        <v>8</v>
      </c>
      <c r="B7" s="8" t="s">
        <v>9</v>
      </c>
      <c r="C7" s="11">
        <v>76951.199999999997</v>
      </c>
      <c r="D7" s="11">
        <v>39821.699999999997</v>
      </c>
      <c r="E7" s="11">
        <v>27863.8</v>
      </c>
      <c r="F7" s="10">
        <f>E7/C7*100</f>
        <v>36.209701733046401</v>
      </c>
      <c r="G7" s="63">
        <f t="shared" si="0"/>
        <v>69.971397504375759</v>
      </c>
    </row>
    <row r="8" spans="1:7" ht="18" x14ac:dyDescent="0.3">
      <c r="A8" s="7" t="s">
        <v>10</v>
      </c>
      <c r="B8" s="8" t="s">
        <v>11</v>
      </c>
      <c r="C8" s="11">
        <v>24.7</v>
      </c>
      <c r="D8" s="11">
        <v>24.7</v>
      </c>
      <c r="E8" s="11">
        <v>0</v>
      </c>
      <c r="F8" s="10">
        <f>E8/C8*100</f>
        <v>0</v>
      </c>
      <c r="G8" s="63">
        <f t="shared" si="0"/>
        <v>0</v>
      </c>
    </row>
    <row r="9" spans="1:7" ht="72.599999999999994" customHeight="1" x14ac:dyDescent="0.3">
      <c r="A9" s="7" t="s">
        <v>12</v>
      </c>
      <c r="B9" s="12" t="s">
        <v>13</v>
      </c>
      <c r="C9" s="13">
        <v>41455.300000000003</v>
      </c>
      <c r="D9" s="13">
        <v>18249.599999999999</v>
      </c>
      <c r="E9" s="13">
        <v>12535.1</v>
      </c>
      <c r="F9" s="10">
        <f t="shared" ref="F9:F39" si="1">E9/C9*100</f>
        <v>30.237629446656999</v>
      </c>
      <c r="G9" s="63">
        <f t="shared" si="0"/>
        <v>68.686984920217441</v>
      </c>
    </row>
    <row r="10" spans="1:7" ht="36" x14ac:dyDescent="0.3">
      <c r="A10" s="7" t="s">
        <v>103</v>
      </c>
      <c r="B10" s="12" t="s">
        <v>104</v>
      </c>
      <c r="C10" s="13">
        <v>2500</v>
      </c>
      <c r="D10" s="13">
        <v>0</v>
      </c>
      <c r="E10" s="13">
        <v>0</v>
      </c>
      <c r="F10" s="10">
        <f t="shared" si="1"/>
        <v>0</v>
      </c>
      <c r="G10" s="63" t="e">
        <f t="shared" si="0"/>
        <v>#DIV/0!</v>
      </c>
    </row>
    <row r="11" spans="1:7" ht="18" x14ac:dyDescent="0.3">
      <c r="A11" s="7" t="s">
        <v>14</v>
      </c>
      <c r="B11" s="14" t="s">
        <v>15</v>
      </c>
      <c r="C11" s="15">
        <v>18000</v>
      </c>
      <c r="D11" s="15">
        <v>1000</v>
      </c>
      <c r="E11" s="15">
        <v>0</v>
      </c>
      <c r="F11" s="10">
        <f t="shared" si="1"/>
        <v>0</v>
      </c>
      <c r="G11" s="63">
        <f t="shared" si="0"/>
        <v>0</v>
      </c>
    </row>
    <row r="12" spans="1:7" ht="18" x14ac:dyDescent="0.3">
      <c r="A12" s="7" t="s">
        <v>16</v>
      </c>
      <c r="B12" s="14" t="s">
        <v>17</v>
      </c>
      <c r="C12" s="15">
        <v>117134.39999999999</v>
      </c>
      <c r="D12" s="15">
        <v>35527.599999999999</v>
      </c>
      <c r="E12" s="15">
        <v>11156.1</v>
      </c>
      <c r="F12" s="10">
        <f t="shared" si="1"/>
        <v>9.524187599885261</v>
      </c>
      <c r="G12" s="63">
        <f t="shared" si="0"/>
        <v>31.401220459586355</v>
      </c>
    </row>
    <row r="13" spans="1:7" ht="18" x14ac:dyDescent="0.35">
      <c r="A13" s="3" t="s">
        <v>18</v>
      </c>
      <c r="B13" s="16" t="s">
        <v>19</v>
      </c>
      <c r="C13" s="5">
        <f>SUM(C14)</f>
        <v>2861.5</v>
      </c>
      <c r="D13" s="5">
        <f>SUM(D14)</f>
        <v>715</v>
      </c>
      <c r="E13" s="5">
        <f t="shared" ref="E13" si="2">SUM(E14)</f>
        <v>715</v>
      </c>
      <c r="F13" s="6">
        <f t="shared" si="1"/>
        <v>24.98689498514765</v>
      </c>
      <c r="G13" s="61"/>
    </row>
    <row r="14" spans="1:7" ht="18" x14ac:dyDescent="0.35">
      <c r="A14" s="7" t="s">
        <v>20</v>
      </c>
      <c r="B14" s="17" t="s">
        <v>21</v>
      </c>
      <c r="C14" s="18">
        <v>2861.5</v>
      </c>
      <c r="D14" s="18">
        <v>715</v>
      </c>
      <c r="E14" s="18">
        <v>715</v>
      </c>
      <c r="F14" s="10">
        <f t="shared" si="1"/>
        <v>24.98689498514765</v>
      </c>
      <c r="G14" s="60">
        <f>SUM(E14/D14*100)</f>
        <v>100</v>
      </c>
    </row>
    <row r="15" spans="1:7" ht="34.799999999999997" x14ac:dyDescent="0.35">
      <c r="A15" s="3" t="s">
        <v>22</v>
      </c>
      <c r="B15" s="19" t="s">
        <v>23</v>
      </c>
      <c r="C15" s="5">
        <f>SUM(C16:C18)</f>
        <v>36031.399999999994</v>
      </c>
      <c r="D15" s="5">
        <f>SUM(D16:D18)</f>
        <v>20017.400000000001</v>
      </c>
      <c r="E15" s="5">
        <f t="shared" ref="E15" si="3">SUM(E16:E18)</f>
        <v>5352.3</v>
      </c>
      <c r="F15" s="6">
        <f t="shared" si="1"/>
        <v>14.854543537026041</v>
      </c>
      <c r="G15" s="61">
        <f t="shared" ref="G15:G53" si="4">SUM(E15/D15*100)</f>
        <v>26.738237733172138</v>
      </c>
    </row>
    <row r="16" spans="1:7" ht="18" x14ac:dyDescent="0.35">
      <c r="A16" s="20" t="s">
        <v>24</v>
      </c>
      <c r="B16" s="21" t="s">
        <v>25</v>
      </c>
      <c r="C16" s="22">
        <v>3429.2</v>
      </c>
      <c r="D16" s="22">
        <v>1490</v>
      </c>
      <c r="E16" s="22">
        <v>522.29999999999995</v>
      </c>
      <c r="F16" s="10">
        <f t="shared" si="1"/>
        <v>15.230957657762742</v>
      </c>
      <c r="G16" s="60">
        <f t="shared" si="4"/>
        <v>35.053691275167779</v>
      </c>
    </row>
    <row r="17" spans="1:7" ht="54" x14ac:dyDescent="0.35">
      <c r="A17" s="20" t="s">
        <v>26</v>
      </c>
      <c r="B17" s="23" t="s">
        <v>27</v>
      </c>
      <c r="C17" s="24">
        <v>31040</v>
      </c>
      <c r="D17" s="24">
        <v>18527.400000000001</v>
      </c>
      <c r="E17" s="24">
        <v>4830</v>
      </c>
      <c r="F17" s="10">
        <f t="shared" si="1"/>
        <v>15.560567010309278</v>
      </c>
      <c r="G17" s="60">
        <f t="shared" si="4"/>
        <v>26.069497069205603</v>
      </c>
    </row>
    <row r="18" spans="1:7" ht="18" x14ac:dyDescent="0.35">
      <c r="A18" s="20" t="s">
        <v>28</v>
      </c>
      <c r="B18" s="25" t="s">
        <v>29</v>
      </c>
      <c r="C18" s="26">
        <v>1562.2</v>
      </c>
      <c r="D18" s="26">
        <v>0</v>
      </c>
      <c r="E18" s="26">
        <v>0</v>
      </c>
      <c r="F18" s="10">
        <f t="shared" si="1"/>
        <v>0</v>
      </c>
      <c r="G18" s="60" t="e">
        <f t="shared" si="4"/>
        <v>#DIV/0!</v>
      </c>
    </row>
    <row r="19" spans="1:7" ht="18" x14ac:dyDescent="0.35">
      <c r="A19" s="27" t="s">
        <v>30</v>
      </c>
      <c r="B19" s="16" t="s">
        <v>31</v>
      </c>
      <c r="C19" s="5">
        <f>SUM(C20:C25)</f>
        <v>446619.9</v>
      </c>
      <c r="D19" s="5">
        <f>SUM(D20:D25)</f>
        <v>123765.4</v>
      </c>
      <c r="E19" s="5">
        <f t="shared" ref="E19" si="5">SUM(E20:E25)</f>
        <v>49184.7</v>
      </c>
      <c r="F19" s="6">
        <f t="shared" si="1"/>
        <v>11.012653041210209</v>
      </c>
      <c r="G19" s="61">
        <f t="shared" si="4"/>
        <v>39.740266665804818</v>
      </c>
    </row>
    <row r="20" spans="1:7" ht="18" x14ac:dyDescent="0.35">
      <c r="A20" s="20" t="s">
        <v>32</v>
      </c>
      <c r="B20" s="28" t="s">
        <v>33</v>
      </c>
      <c r="C20" s="29">
        <v>10492.8</v>
      </c>
      <c r="D20" s="29">
        <v>9267.2000000000007</v>
      </c>
      <c r="E20" s="29">
        <v>1666.6</v>
      </c>
      <c r="F20" s="10">
        <f t="shared" si="1"/>
        <v>15.883272339127782</v>
      </c>
      <c r="G20" s="60">
        <f t="shared" si="4"/>
        <v>17.983857044198892</v>
      </c>
    </row>
    <row r="21" spans="1:7" ht="18" x14ac:dyDescent="0.35">
      <c r="A21" s="7" t="s">
        <v>34</v>
      </c>
      <c r="B21" s="30" t="s">
        <v>35</v>
      </c>
      <c r="C21" s="29">
        <v>126063</v>
      </c>
      <c r="D21" s="29">
        <v>34133.5</v>
      </c>
      <c r="E21" s="29">
        <v>20334.8</v>
      </c>
      <c r="F21" s="10">
        <f t="shared" si="1"/>
        <v>16.130664826316998</v>
      </c>
      <c r="G21" s="60">
        <f t="shared" si="4"/>
        <v>59.574318484773023</v>
      </c>
    </row>
    <row r="22" spans="1:7" ht="18" x14ac:dyDescent="0.35">
      <c r="A22" s="7" t="s">
        <v>36</v>
      </c>
      <c r="B22" s="31" t="s">
        <v>37</v>
      </c>
      <c r="C22" s="29">
        <v>20419.8</v>
      </c>
      <c r="D22" s="29">
        <v>4100</v>
      </c>
      <c r="E22" s="29">
        <v>2139.8000000000002</v>
      </c>
      <c r="F22" s="10">
        <f t="shared" si="1"/>
        <v>10.479044848627314</v>
      </c>
      <c r="G22" s="60">
        <f t="shared" si="4"/>
        <v>52.190243902439029</v>
      </c>
    </row>
    <row r="23" spans="1:7" ht="18" x14ac:dyDescent="0.35">
      <c r="A23" s="7" t="s">
        <v>38</v>
      </c>
      <c r="B23" s="30" t="s">
        <v>39</v>
      </c>
      <c r="C23" s="29">
        <v>164908.29999999999</v>
      </c>
      <c r="D23" s="29">
        <v>36332.800000000003</v>
      </c>
      <c r="E23" s="29">
        <v>550</v>
      </c>
      <c r="F23" s="10">
        <f t="shared" si="1"/>
        <v>0.33351868887133035</v>
      </c>
      <c r="G23" s="60">
        <f t="shared" si="4"/>
        <v>1.5137836885679055</v>
      </c>
    </row>
    <row r="24" spans="1:7" ht="18" x14ac:dyDescent="0.35">
      <c r="A24" s="7" t="s">
        <v>40</v>
      </c>
      <c r="B24" s="30" t="s">
        <v>41</v>
      </c>
      <c r="C24" s="29">
        <v>10615.9</v>
      </c>
      <c r="D24" s="29">
        <v>2157.5</v>
      </c>
      <c r="E24" s="29">
        <v>595.6</v>
      </c>
      <c r="F24" s="10">
        <f t="shared" si="1"/>
        <v>5.6104522461590633</v>
      </c>
      <c r="G24" s="60">
        <f t="shared" si="4"/>
        <v>27.606025492468135</v>
      </c>
    </row>
    <row r="25" spans="1:7" ht="36" x14ac:dyDescent="0.35">
      <c r="A25" s="7" t="s">
        <v>42</v>
      </c>
      <c r="B25" s="32" t="s">
        <v>43</v>
      </c>
      <c r="C25" s="33">
        <v>114120.1</v>
      </c>
      <c r="D25" s="33">
        <v>37774.400000000001</v>
      </c>
      <c r="E25" s="33">
        <v>23897.9</v>
      </c>
      <c r="F25" s="10">
        <f t="shared" si="1"/>
        <v>20.941008639144201</v>
      </c>
      <c r="G25" s="60">
        <f t="shared" si="4"/>
        <v>63.264803676564021</v>
      </c>
    </row>
    <row r="26" spans="1:7" ht="18" x14ac:dyDescent="0.35">
      <c r="A26" s="3" t="s">
        <v>44</v>
      </c>
      <c r="B26" s="16" t="s">
        <v>45</v>
      </c>
      <c r="C26" s="5">
        <f>SUM(C27:C29)</f>
        <v>537762.39999999991</v>
      </c>
      <c r="D26" s="5">
        <f>SUM(D27:D29)</f>
        <v>107238.2</v>
      </c>
      <c r="E26" s="5">
        <f>SUM(E27:E29)</f>
        <v>40755.9</v>
      </c>
      <c r="F26" s="6">
        <f t="shared" si="1"/>
        <v>7.5787931621846401</v>
      </c>
      <c r="G26" s="61">
        <f t="shared" si="4"/>
        <v>38.005020599002968</v>
      </c>
    </row>
    <row r="27" spans="1:7" ht="18" x14ac:dyDescent="0.35">
      <c r="A27" s="7" t="s">
        <v>46</v>
      </c>
      <c r="B27" s="34" t="s">
        <v>47</v>
      </c>
      <c r="C27" s="35">
        <v>45969.1</v>
      </c>
      <c r="D27" s="35">
        <v>0</v>
      </c>
      <c r="E27" s="35"/>
      <c r="F27" s="10">
        <f t="shared" si="1"/>
        <v>0</v>
      </c>
      <c r="G27" s="60" t="e">
        <f t="shared" si="4"/>
        <v>#DIV/0!</v>
      </c>
    </row>
    <row r="28" spans="1:7" ht="18" x14ac:dyDescent="0.3">
      <c r="A28" s="7" t="s">
        <v>48</v>
      </c>
      <c r="B28" s="34" t="s">
        <v>49</v>
      </c>
      <c r="C28" s="35">
        <v>488964.1</v>
      </c>
      <c r="D28" s="35">
        <v>106530.5</v>
      </c>
      <c r="E28" s="35">
        <v>40284.1</v>
      </c>
      <c r="F28" s="10">
        <f t="shared" si="1"/>
        <v>8.2386621021870532</v>
      </c>
      <c r="G28" s="63">
        <f t="shared" si="4"/>
        <v>37.814616471339193</v>
      </c>
    </row>
    <row r="29" spans="1:7" ht="18" x14ac:dyDescent="0.3">
      <c r="A29" s="7" t="s">
        <v>50</v>
      </c>
      <c r="B29" s="34" t="s">
        <v>51</v>
      </c>
      <c r="C29" s="35">
        <v>2829.2</v>
      </c>
      <c r="D29" s="35">
        <v>707.7</v>
      </c>
      <c r="E29" s="35">
        <v>471.8</v>
      </c>
      <c r="F29" s="10">
        <f t="shared" si="1"/>
        <v>16.676092181535417</v>
      </c>
      <c r="G29" s="63">
        <f t="shared" si="4"/>
        <v>66.666666666666657</v>
      </c>
    </row>
    <row r="30" spans="1:7" ht="18" x14ac:dyDescent="0.35">
      <c r="A30" s="36" t="s">
        <v>52</v>
      </c>
      <c r="B30" s="37" t="s">
        <v>53</v>
      </c>
      <c r="C30" s="38">
        <f>SUM(C31)</f>
        <v>3111.2</v>
      </c>
      <c r="D30" s="38">
        <f>SUM(D31)</f>
        <v>140.1</v>
      </c>
      <c r="E30" s="38">
        <f t="shared" ref="E30" si="6">SUM(E31)</f>
        <v>93.4</v>
      </c>
      <c r="F30" s="39">
        <f t="shared" si="1"/>
        <v>3.0020570840833121</v>
      </c>
      <c r="G30" s="61">
        <f t="shared" si="4"/>
        <v>66.666666666666671</v>
      </c>
    </row>
    <row r="31" spans="1:7" ht="36" x14ac:dyDescent="0.35">
      <c r="A31" s="7" t="s">
        <v>54</v>
      </c>
      <c r="B31" s="40" t="s">
        <v>55</v>
      </c>
      <c r="C31" s="41">
        <v>3111.2</v>
      </c>
      <c r="D31" s="41">
        <v>140.1</v>
      </c>
      <c r="E31" s="41">
        <v>93.4</v>
      </c>
      <c r="F31" s="10">
        <f t="shared" si="1"/>
        <v>3.0020570840833121</v>
      </c>
      <c r="G31" s="60">
        <f t="shared" si="4"/>
        <v>66.666666666666671</v>
      </c>
    </row>
    <row r="32" spans="1:7" ht="18" x14ac:dyDescent="0.35">
      <c r="A32" s="3" t="s">
        <v>56</v>
      </c>
      <c r="B32" s="16" t="s">
        <v>57</v>
      </c>
      <c r="C32" s="5">
        <f>SUM(C33:C36)</f>
        <v>1447559.4999999998</v>
      </c>
      <c r="D32" s="5">
        <f>SUM(D33:D36)</f>
        <v>294367.3</v>
      </c>
      <c r="E32" s="5">
        <f t="shared" ref="E32" si="7">SUM(E33:E36)</f>
        <v>147289.9</v>
      </c>
      <c r="F32" s="6">
        <f t="shared" si="1"/>
        <v>10.175049799334674</v>
      </c>
      <c r="G32" s="61">
        <f t="shared" si="4"/>
        <v>50.036094362383324</v>
      </c>
    </row>
    <row r="33" spans="1:7" ht="18" x14ac:dyDescent="0.3">
      <c r="A33" s="7" t="s">
        <v>58</v>
      </c>
      <c r="B33" s="42" t="s">
        <v>59</v>
      </c>
      <c r="C33" s="43">
        <v>236974.4</v>
      </c>
      <c r="D33" s="43">
        <v>52702.9</v>
      </c>
      <c r="E33" s="43">
        <v>23394.400000000001</v>
      </c>
      <c r="F33" s="10">
        <f t="shared" si="1"/>
        <v>9.8721212080292222</v>
      </c>
      <c r="G33" s="63">
        <f t="shared" si="4"/>
        <v>44.389208183989872</v>
      </c>
    </row>
    <row r="34" spans="1:7" ht="18" x14ac:dyDescent="0.35">
      <c r="A34" s="7" t="s">
        <v>60</v>
      </c>
      <c r="B34" s="42" t="s">
        <v>61</v>
      </c>
      <c r="C34" s="43">
        <v>1107603.7</v>
      </c>
      <c r="D34" s="43">
        <v>201925.9</v>
      </c>
      <c r="E34" s="43">
        <v>102870.39999999999</v>
      </c>
      <c r="F34" s="10">
        <f t="shared" si="1"/>
        <v>9.2876540589382284</v>
      </c>
      <c r="G34" s="60">
        <f t="shared" si="4"/>
        <v>50.944628697953064</v>
      </c>
    </row>
    <row r="35" spans="1:7" ht="18" x14ac:dyDescent="0.3">
      <c r="A35" s="7" t="s">
        <v>62</v>
      </c>
      <c r="B35" s="42" t="s">
        <v>63</v>
      </c>
      <c r="C35" s="43">
        <v>12688.4</v>
      </c>
      <c r="D35" s="43">
        <v>40</v>
      </c>
      <c r="E35" s="43">
        <v>0</v>
      </c>
      <c r="F35" s="10">
        <f t="shared" si="1"/>
        <v>0</v>
      </c>
      <c r="G35" s="63">
        <f t="shared" si="4"/>
        <v>0</v>
      </c>
    </row>
    <row r="36" spans="1:7" ht="18" x14ac:dyDescent="0.35">
      <c r="A36" s="7" t="s">
        <v>64</v>
      </c>
      <c r="B36" s="42" t="s">
        <v>65</v>
      </c>
      <c r="C36" s="43">
        <v>90293</v>
      </c>
      <c r="D36" s="43">
        <v>39698.5</v>
      </c>
      <c r="E36" s="43">
        <v>21025.1</v>
      </c>
      <c r="F36" s="10">
        <f t="shared" si="1"/>
        <v>23.285415259211675</v>
      </c>
      <c r="G36" s="60">
        <f t="shared" si="4"/>
        <v>52.961950703427071</v>
      </c>
    </row>
    <row r="37" spans="1:7" ht="18" x14ac:dyDescent="0.35">
      <c r="A37" s="3" t="s">
        <v>66</v>
      </c>
      <c r="B37" s="16" t="s">
        <v>67</v>
      </c>
      <c r="C37" s="5">
        <f>SUM(C38:C39)</f>
        <v>82069.100000000006</v>
      </c>
      <c r="D37" s="5">
        <f>SUM(D38:D39)</f>
        <v>23713.1</v>
      </c>
      <c r="E37" s="5">
        <f t="shared" ref="E37" si="8">SUM(E38:E39)</f>
        <v>9210.4</v>
      </c>
      <c r="F37" s="6">
        <f t="shared" si="1"/>
        <v>11.222737912320227</v>
      </c>
      <c r="G37" s="61">
        <f t="shared" si="4"/>
        <v>38.840978193487992</v>
      </c>
    </row>
    <row r="38" spans="1:7" ht="18" x14ac:dyDescent="0.3">
      <c r="A38" s="7" t="s">
        <v>68</v>
      </c>
      <c r="B38" s="44" t="s">
        <v>69</v>
      </c>
      <c r="C38" s="45">
        <v>56439.8</v>
      </c>
      <c r="D38" s="45">
        <v>14294.5</v>
      </c>
      <c r="E38" s="45">
        <v>3493.5</v>
      </c>
      <c r="F38" s="10">
        <f t="shared" si="1"/>
        <v>6.189780970166443</v>
      </c>
      <c r="G38" s="63">
        <f t="shared" si="4"/>
        <v>24.439469726118439</v>
      </c>
    </row>
    <row r="39" spans="1:7" ht="36" x14ac:dyDescent="0.35">
      <c r="A39" s="7" t="s">
        <v>70</v>
      </c>
      <c r="B39" s="46" t="s">
        <v>71</v>
      </c>
      <c r="C39" s="47">
        <v>25629.3</v>
      </c>
      <c r="D39" s="47">
        <v>9418.6</v>
      </c>
      <c r="E39" s="47">
        <v>5716.9</v>
      </c>
      <c r="F39" s="10">
        <f t="shared" si="1"/>
        <v>22.306110584370231</v>
      </c>
      <c r="G39" s="60">
        <f t="shared" si="4"/>
        <v>60.697980591595346</v>
      </c>
    </row>
    <row r="40" spans="1:7" ht="18" x14ac:dyDescent="0.35">
      <c r="A40" s="3" t="s">
        <v>72</v>
      </c>
      <c r="B40" s="16" t="s">
        <v>73</v>
      </c>
      <c r="C40" s="5">
        <f>SUM(C41:C44)</f>
        <v>116019.00000000001</v>
      </c>
      <c r="D40" s="5">
        <f>SUM(D41:D44)</f>
        <v>12575.8</v>
      </c>
      <c r="E40" s="5">
        <f t="shared" ref="E40" si="9">SUM(E41:E44)</f>
        <v>5554.9</v>
      </c>
      <c r="F40" s="6">
        <f t="shared" ref="F40:F53" si="10">E40/C40*100</f>
        <v>4.7879226678388873</v>
      </c>
      <c r="G40" s="61">
        <f t="shared" si="4"/>
        <v>44.171344964137468</v>
      </c>
    </row>
    <row r="41" spans="1:7" ht="18" x14ac:dyDescent="0.35">
      <c r="A41" s="7" t="s">
        <v>74</v>
      </c>
      <c r="B41" s="48" t="s">
        <v>75</v>
      </c>
      <c r="C41" s="49">
        <v>5422</v>
      </c>
      <c r="D41" s="49">
        <v>1365</v>
      </c>
      <c r="E41" s="49">
        <v>908.3</v>
      </c>
      <c r="F41" s="10">
        <f t="shared" si="10"/>
        <v>16.752120988565107</v>
      </c>
      <c r="G41" s="60">
        <f t="shared" si="4"/>
        <v>66.54212454212454</v>
      </c>
    </row>
    <row r="42" spans="1:7" ht="18" x14ac:dyDescent="0.35">
      <c r="A42" s="7" t="s">
        <v>76</v>
      </c>
      <c r="B42" s="48" t="s">
        <v>77</v>
      </c>
      <c r="C42" s="49">
        <v>5591.3</v>
      </c>
      <c r="D42" s="49"/>
      <c r="E42" s="49">
        <v>0</v>
      </c>
      <c r="F42" s="10">
        <f t="shared" si="10"/>
        <v>0</v>
      </c>
      <c r="G42" s="60">
        <v>0</v>
      </c>
    </row>
    <row r="43" spans="1:7" ht="18" x14ac:dyDescent="0.3">
      <c r="A43" s="7" t="s">
        <v>78</v>
      </c>
      <c r="B43" s="48" t="s">
        <v>79</v>
      </c>
      <c r="C43" s="49">
        <v>94424.6</v>
      </c>
      <c r="D43" s="49">
        <v>7724.8</v>
      </c>
      <c r="E43" s="49">
        <v>2531.1</v>
      </c>
      <c r="F43" s="10">
        <f t="shared" si="10"/>
        <v>2.6805514664610701</v>
      </c>
      <c r="G43" s="63">
        <f t="shared" si="4"/>
        <v>32.765896851698422</v>
      </c>
    </row>
    <row r="44" spans="1:7" ht="36" x14ac:dyDescent="0.35">
      <c r="A44" s="7" t="s">
        <v>80</v>
      </c>
      <c r="B44" s="50" t="s">
        <v>81</v>
      </c>
      <c r="C44" s="51">
        <v>10581.1</v>
      </c>
      <c r="D44" s="51">
        <v>3486</v>
      </c>
      <c r="E44" s="51">
        <v>2115.5</v>
      </c>
      <c r="F44" s="10">
        <f t="shared" si="10"/>
        <v>19.993195414465415</v>
      </c>
      <c r="G44" s="60">
        <f t="shared" si="4"/>
        <v>60.685599541021226</v>
      </c>
    </row>
    <row r="45" spans="1:7" ht="18" x14ac:dyDescent="0.35">
      <c r="A45" s="3" t="s">
        <v>82</v>
      </c>
      <c r="B45" s="16" t="s">
        <v>83</v>
      </c>
      <c r="C45" s="5">
        <f>SUM(C46:C46)</f>
        <v>1000</v>
      </c>
      <c r="D45" s="5">
        <f>SUM(D46:D46)</f>
        <v>159.4</v>
      </c>
      <c r="E45" s="5">
        <f>SUM(E46:E46)</f>
        <v>74.400000000000006</v>
      </c>
      <c r="F45" s="6">
        <f t="shared" si="10"/>
        <v>7.44</v>
      </c>
      <c r="G45" s="61">
        <f t="shared" si="4"/>
        <v>46.675031367628613</v>
      </c>
    </row>
    <row r="46" spans="1:7" ht="18" x14ac:dyDescent="0.3">
      <c r="A46" s="7" t="s">
        <v>84</v>
      </c>
      <c r="B46" s="53" t="s">
        <v>85</v>
      </c>
      <c r="C46" s="52">
        <v>1000</v>
      </c>
      <c r="D46" s="52">
        <v>159.4</v>
      </c>
      <c r="E46" s="52">
        <v>74.400000000000006</v>
      </c>
      <c r="F46" s="10">
        <f t="shared" si="10"/>
        <v>7.44</v>
      </c>
      <c r="G46" s="63">
        <f t="shared" si="4"/>
        <v>46.675031367628613</v>
      </c>
    </row>
    <row r="47" spans="1:7" ht="18" x14ac:dyDescent="0.35">
      <c r="A47" s="3" t="s">
        <v>86</v>
      </c>
      <c r="B47" s="16" t="s">
        <v>87</v>
      </c>
      <c r="C47" s="5">
        <f>SUM(C48)</f>
        <v>9949.4</v>
      </c>
      <c r="D47" s="5">
        <f>SUM(D48)</f>
        <v>3590</v>
      </c>
      <c r="E47" s="5">
        <f t="shared" ref="E47" si="11">SUM(E48)</f>
        <v>2300</v>
      </c>
      <c r="F47" s="6">
        <f t="shared" si="10"/>
        <v>23.116971877701172</v>
      </c>
      <c r="G47" s="61">
        <f t="shared" si="4"/>
        <v>64.066852367688014</v>
      </c>
    </row>
    <row r="48" spans="1:7" ht="18" x14ac:dyDescent="0.35">
      <c r="A48" s="7" t="s">
        <v>88</v>
      </c>
      <c r="B48" s="54" t="s">
        <v>89</v>
      </c>
      <c r="C48" s="55">
        <v>9949.4</v>
      </c>
      <c r="D48" s="55">
        <v>3590</v>
      </c>
      <c r="E48" s="55">
        <v>2300</v>
      </c>
      <c r="F48" s="10">
        <f t="shared" si="10"/>
        <v>23.116971877701172</v>
      </c>
      <c r="G48" s="60">
        <f t="shared" si="4"/>
        <v>64.066852367688014</v>
      </c>
    </row>
    <row r="49" spans="1:7" ht="34.799999999999997" x14ac:dyDescent="0.35">
      <c r="A49" s="3" t="s">
        <v>90</v>
      </c>
      <c r="B49" s="16" t="s">
        <v>91</v>
      </c>
      <c r="C49" s="5">
        <f>SUM(C50)</f>
        <v>900</v>
      </c>
      <c r="D49" s="5">
        <f>SUM(D50)</f>
        <v>0</v>
      </c>
      <c r="E49" s="5">
        <f t="shared" ref="E49" si="12">SUM(E50)</f>
        <v>0</v>
      </c>
      <c r="F49" s="6">
        <f t="shared" si="10"/>
        <v>0</v>
      </c>
      <c r="G49" s="61" t="e">
        <f t="shared" si="4"/>
        <v>#DIV/0!</v>
      </c>
    </row>
    <row r="50" spans="1:7" ht="36" x14ac:dyDescent="0.35">
      <c r="A50" s="7" t="s">
        <v>92</v>
      </c>
      <c r="B50" s="56" t="s">
        <v>93</v>
      </c>
      <c r="C50" s="57">
        <v>900</v>
      </c>
      <c r="D50" s="57">
        <v>0</v>
      </c>
      <c r="E50" s="57">
        <v>0</v>
      </c>
      <c r="F50" s="10">
        <f t="shared" si="10"/>
        <v>0</v>
      </c>
      <c r="G50" s="60" t="e">
        <f t="shared" si="4"/>
        <v>#DIV/0!</v>
      </c>
    </row>
    <row r="51" spans="1:7" ht="69.599999999999994" x14ac:dyDescent="0.35">
      <c r="A51" s="3" t="s">
        <v>94</v>
      </c>
      <c r="B51" s="16" t="s">
        <v>95</v>
      </c>
      <c r="C51" s="5">
        <f>SUM(C52)</f>
        <v>313067</v>
      </c>
      <c r="D51" s="5">
        <f>SUM(D52)</f>
        <v>78266.399999999994</v>
      </c>
      <c r="E51" s="5">
        <f t="shared" ref="E51" si="13">SUM(E52)</f>
        <v>52177.599999999999</v>
      </c>
      <c r="F51" s="6">
        <f t="shared" si="10"/>
        <v>16.666592135229838</v>
      </c>
      <c r="G51" s="61">
        <f t="shared" si="4"/>
        <v>66.666666666666671</v>
      </c>
    </row>
    <row r="52" spans="1:7" ht="54" x14ac:dyDescent="0.35">
      <c r="A52" s="7" t="s">
        <v>96</v>
      </c>
      <c r="B52" s="58" t="s">
        <v>97</v>
      </c>
      <c r="C52" s="59">
        <v>313067</v>
      </c>
      <c r="D52" s="59">
        <v>78266.399999999994</v>
      </c>
      <c r="E52" s="59">
        <v>52177.599999999999</v>
      </c>
      <c r="F52" s="10">
        <f t="shared" si="10"/>
        <v>16.666592135229838</v>
      </c>
      <c r="G52" s="60">
        <f t="shared" si="4"/>
        <v>66.666666666666671</v>
      </c>
    </row>
    <row r="53" spans="1:7" ht="18" x14ac:dyDescent="0.35">
      <c r="A53" s="3"/>
      <c r="B53" s="16" t="s">
        <v>98</v>
      </c>
      <c r="C53" s="5">
        <f>SUM(C4+C13+C15+C19+C26+C30+C32+C37+C40+C45+C47+C49+C51)</f>
        <v>3276985.9999999995</v>
      </c>
      <c r="D53" s="5">
        <f>SUM(D4+D13+D15+D19+D26+D30+D32+D37+D40+D45+D47+D49+D51)</f>
        <v>771510.1</v>
      </c>
      <c r="E53" s="5">
        <f>SUM(E4+E13+E15+E19+E26+E30+E32+E37+E40+E45+E47+E49+E51)</f>
        <v>370412.80000000005</v>
      </c>
      <c r="F53" s="39">
        <f t="shared" si="10"/>
        <v>11.303459947647019</v>
      </c>
      <c r="G53" s="61">
        <f t="shared" si="4"/>
        <v>48.011399980376154</v>
      </c>
    </row>
  </sheetData>
  <mergeCells count="1">
    <mergeCell ref="B1:G2"/>
  </mergeCells>
  <pageMargins left="0.7" right="0.7" top="0.75" bottom="0.75" header="0.3" footer="0.3"/>
  <pageSetup paperSize="9" scale="34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Турукина Т.И.</dc:creator>
  <cp:lastModifiedBy>Турукина Т.И.</cp:lastModifiedBy>
  <cp:lastPrinted>2016-02-05T04:34:01Z</cp:lastPrinted>
  <dcterms:created xsi:type="dcterms:W3CDTF">2016-02-05T04:07:28Z</dcterms:created>
  <dcterms:modified xsi:type="dcterms:W3CDTF">2016-03-18T05:23:56Z</dcterms:modified>
</cp:coreProperties>
</file>